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erre PC\Desktop\DIAGNOSTEO\Nouveau dossier\"/>
    </mc:Choice>
  </mc:AlternateContent>
  <xr:revisionPtr revIDLastSave="0" documentId="13_ncr:1_{FE17BC73-F622-42AB-B14A-C1D102783127}" xr6:coauthVersionLast="45" xr6:coauthVersionMax="45" xr10:uidLastSave="{00000000-0000-0000-0000-000000000000}"/>
  <bookViews>
    <workbookView xWindow="330" yWindow="15" windowWidth="24540" windowHeight="12780" xr2:uid="{E3333D7D-9B8D-4B03-A432-55A4317D6910}"/>
  </bookViews>
  <sheets>
    <sheet name="Simulation Simple" sheetId="1" r:id="rId1"/>
    <sheet name="Simulation détaillé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2" l="1"/>
  <c r="F18" i="1"/>
  <c r="C8" i="2" l="1"/>
  <c r="D20" i="2"/>
  <c r="D17" i="2"/>
  <c r="C17" i="2"/>
  <c r="D16" i="2"/>
  <c r="C16" i="2"/>
  <c r="C15" i="2"/>
  <c r="C14" i="2"/>
  <c r="D10" i="2"/>
  <c r="C10" i="2"/>
  <c r="C9" i="2"/>
  <c r="D20" i="1"/>
  <c r="C20" i="1"/>
  <c r="D16" i="1"/>
  <c r="C16" i="1"/>
  <c r="D10" i="1"/>
  <c r="D18" i="1" s="1"/>
  <c r="C10" i="1"/>
  <c r="D18" i="2" l="1"/>
  <c r="D21" i="2" s="1"/>
  <c r="D21" i="1"/>
  <c r="C20" i="2"/>
  <c r="C18" i="2"/>
  <c r="C21" i="2" s="1"/>
  <c r="C18" i="1"/>
  <c r="C21" i="1" l="1"/>
</calcChain>
</file>

<file path=xl/sharedStrings.xml><?xml version="1.0" encoding="utf-8"?>
<sst xmlns="http://schemas.openxmlformats.org/spreadsheetml/2006/main" count="61" uniqueCount="36">
  <si>
    <t>Simulation simple</t>
  </si>
  <si>
    <t>Référence</t>
  </si>
  <si>
    <t>Nbre Nvx Patient</t>
  </si>
  <si>
    <t>Moyenne Nbre de TTT</t>
  </si>
  <si>
    <t>Tarif Moyen</t>
  </si>
  <si>
    <t>Heure moyen d'1 TTT</t>
  </si>
  <si>
    <t>Montant Nvx Patient</t>
  </si>
  <si>
    <t>Nbre unique Ancien Patient</t>
  </si>
  <si>
    <t>Montant Ancien Patient</t>
  </si>
  <si>
    <t>Montant Total</t>
  </si>
  <si>
    <t>Heures travaillées</t>
  </si>
  <si>
    <t>Salaire en € de l'h superbrut</t>
  </si>
  <si>
    <t>Calculateur Chiffre d'Affaire Simulation simple</t>
  </si>
  <si>
    <t>Référence ne pas modifier</t>
  </si>
  <si>
    <t>Nombre de nouveau patients par an</t>
  </si>
  <si>
    <t>Nombre moyen de traitement par nouveau patient</t>
  </si>
  <si>
    <t>Tarif moyen de la consultation pour nouveaux patients</t>
  </si>
  <si>
    <t>Durée moyenne des traitement en heures (1h30 =1,5)</t>
  </si>
  <si>
    <t>Nombre d'anciens patients différents qui reviennent</t>
  </si>
  <si>
    <t>Nombre moyen de traitement par ancien patient</t>
  </si>
  <si>
    <t>Tarif moyen de la consultation pour anciens patients</t>
  </si>
  <si>
    <t>Acte</t>
  </si>
  <si>
    <t>Ratio %</t>
  </si>
  <si>
    <t>Tarif</t>
  </si>
  <si>
    <t>Bilan</t>
  </si>
  <si>
    <t>TTt Standard</t>
  </si>
  <si>
    <t>Short ttt</t>
  </si>
  <si>
    <t>Nbre TTT Annuel</t>
  </si>
  <si>
    <t>Calculateur Chiffre d'Affaire Détaillé</t>
  </si>
  <si>
    <t>Simulation Détaillée</t>
  </si>
  <si>
    <t>Durée en h</t>
  </si>
  <si>
    <t>Case modifiable en jaune</t>
  </si>
  <si>
    <t>Ratio % (100 totalité)</t>
  </si>
  <si>
    <t>Répartition du type d'acte aux anciens patients</t>
  </si>
  <si>
    <t>Répartition du type d'acte aux Nouveaux patients</t>
  </si>
  <si>
    <t>Gain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</si>
</sst>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1" fillId="2" borderId="3" xfId="0" applyFont="1" applyFill="1" applyBorder="1"/>
    <xf numFmtId="0" fontId="0" fillId="0" borderId="4" xfId="0" applyBorder="1"/>
    <xf numFmtId="0" fontId="1" fillId="0" borderId="5" xfId="0" applyFont="1" applyBorder="1"/>
    <xf numFmtId="0" fontId="1" fillId="0" borderId="6" xfId="0" applyFont="1" applyBorder="1"/>
    <xf numFmtId="0" fontId="1" fillId="2" borderId="7" xfId="0" applyFont="1" applyFill="1" applyBorder="1"/>
    <xf numFmtId="0" fontId="0" fillId="2" borderId="0" xfId="0" applyFill="1"/>
    <xf numFmtId="0" fontId="1" fillId="0" borderId="1" xfId="0" applyFont="1" applyBorder="1"/>
    <xf numFmtId="0" fontId="0" fillId="0" borderId="2" xfId="0" applyBorder="1"/>
    <xf numFmtId="0" fontId="0" fillId="2" borderId="3" xfId="0" applyFill="1" applyBorder="1"/>
    <xf numFmtId="0" fontId="1" fillId="0" borderId="8" xfId="0" applyFont="1" applyBorder="1"/>
    <xf numFmtId="0" fontId="0" fillId="0" borderId="9" xfId="0" applyBorder="1"/>
    <xf numFmtId="0" fontId="0" fillId="2" borderId="10" xfId="0" applyFill="1" applyBorder="1"/>
    <xf numFmtId="0" fontId="0" fillId="0" borderId="11" xfId="0" applyBorder="1"/>
    <xf numFmtId="0" fontId="0" fillId="0" borderId="12" xfId="0" applyBorder="1"/>
    <xf numFmtId="0" fontId="0" fillId="2" borderId="13" xfId="0" applyFill="1" applyBorder="1"/>
    <xf numFmtId="0" fontId="1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4" xfId="0" applyBorder="1"/>
    <xf numFmtId="1" fontId="0" fillId="0" borderId="0" xfId="0" applyNumberFormat="1"/>
    <xf numFmtId="1" fontId="0" fillId="2" borderId="0" xfId="0" applyNumberFormat="1" applyFill="1"/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Fill="1"/>
    <xf numFmtId="1" fontId="0" fillId="0" borderId="0" xfId="0" applyNumberFormat="1" applyFill="1"/>
    <xf numFmtId="0" fontId="0" fillId="0" borderId="17" xfId="0" applyBorder="1"/>
    <xf numFmtId="0" fontId="0" fillId="0" borderId="20" xfId="0" applyBorder="1"/>
    <xf numFmtId="0" fontId="0" fillId="0" borderId="22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3" borderId="0" xfId="0" applyFill="1"/>
    <xf numFmtId="0" fontId="0" fillId="3" borderId="4" xfId="0" applyFill="1" applyBorder="1"/>
    <xf numFmtId="0" fontId="0" fillId="3" borderId="25" xfId="0" applyFill="1" applyBorder="1"/>
    <xf numFmtId="0" fontId="0" fillId="3" borderId="18" xfId="0" applyFill="1" applyBorder="1"/>
    <xf numFmtId="0" fontId="0" fillId="3" borderId="19" xfId="0" applyFill="1" applyBorder="1"/>
    <xf numFmtId="0" fontId="0" fillId="3" borderId="26" xfId="0" applyFill="1" applyBorder="1"/>
    <xf numFmtId="0" fontId="0" fillId="3" borderId="21" xfId="0" applyFill="1" applyBorder="1"/>
    <xf numFmtId="0" fontId="0" fillId="3" borderId="27" xfId="0" applyFill="1" applyBorder="1"/>
    <xf numFmtId="0" fontId="0" fillId="3" borderId="23" xfId="0" applyFill="1" applyBorder="1"/>
    <xf numFmtId="0" fontId="0" fillId="3" borderId="24" xfId="0" applyFill="1" applyBorder="1"/>
    <xf numFmtId="0" fontId="0" fillId="0" borderId="15" xfId="0" applyBorder="1" applyAlignment="1">
      <alignment horizontal="center" vertical="center"/>
    </xf>
    <xf numFmtId="0" fontId="0" fillId="2" borderId="19" xfId="0" applyFill="1" applyBorder="1"/>
    <xf numFmtId="0" fontId="0" fillId="2" borderId="21" xfId="0" applyFill="1" applyBorder="1"/>
    <xf numFmtId="0" fontId="0" fillId="2" borderId="24" xfId="0" applyFill="1" applyBorder="1"/>
    <xf numFmtId="0" fontId="0" fillId="0" borderId="31" xfId="0" applyBorder="1"/>
    <xf numFmtId="0" fontId="0" fillId="2" borderId="32" xfId="0" applyFill="1" applyBorder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2" fontId="0" fillId="0" borderId="33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7FCC0-1628-4B6B-BA7B-7E97026ED94E}">
  <dimension ref="A2:F21"/>
  <sheetViews>
    <sheetView tabSelected="1" workbookViewId="0">
      <selection activeCell="E23" sqref="E23"/>
    </sheetView>
  </sheetViews>
  <sheetFormatPr baseColWidth="10" defaultRowHeight="15" x14ac:dyDescent="0.25"/>
  <cols>
    <col min="1" max="1" width="53" customWidth="1"/>
    <col min="2" max="2" width="28.7109375" customWidth="1"/>
    <col min="3" max="3" width="19.140625" customWidth="1"/>
    <col min="4" max="4" width="17.7109375" customWidth="1"/>
  </cols>
  <sheetData>
    <row r="2" spans="1:4" ht="15.75" thickBot="1" x14ac:dyDescent="0.3"/>
    <row r="3" spans="1:4" x14ac:dyDescent="0.25">
      <c r="B3" s="50" t="s">
        <v>12</v>
      </c>
      <c r="C3" s="51"/>
      <c r="D3" s="52"/>
    </row>
    <row r="4" spans="1:4" ht="15.75" thickBot="1" x14ac:dyDescent="0.3">
      <c r="A4" s="34" t="s">
        <v>31</v>
      </c>
      <c r="B4" s="53"/>
      <c r="C4" s="54"/>
      <c r="D4" s="55"/>
    </row>
    <row r="5" spans="1:4" ht="33.75" customHeight="1" thickBot="1" x14ac:dyDescent="0.3">
      <c r="B5" s="1"/>
      <c r="C5" s="18" t="s">
        <v>0</v>
      </c>
      <c r="D5" s="17" t="s">
        <v>13</v>
      </c>
    </row>
    <row r="6" spans="1:4" x14ac:dyDescent="0.25">
      <c r="A6" t="s">
        <v>14</v>
      </c>
      <c r="B6" s="28" t="s">
        <v>2</v>
      </c>
      <c r="C6" s="37">
        <v>200</v>
      </c>
      <c r="D6" s="45">
        <v>200</v>
      </c>
    </row>
    <row r="7" spans="1:4" x14ac:dyDescent="0.25">
      <c r="A7" t="s">
        <v>15</v>
      </c>
      <c r="B7" s="29" t="s">
        <v>3</v>
      </c>
      <c r="C7" s="35">
        <v>2.5</v>
      </c>
      <c r="D7" s="46">
        <v>1.8</v>
      </c>
    </row>
    <row r="8" spans="1:4" x14ac:dyDescent="0.25">
      <c r="A8" t="s">
        <v>16</v>
      </c>
      <c r="B8" s="29" t="s">
        <v>4</v>
      </c>
      <c r="C8" s="35">
        <v>50</v>
      </c>
      <c r="D8" s="46">
        <v>50</v>
      </c>
    </row>
    <row r="9" spans="1:4" ht="15.75" thickBot="1" x14ac:dyDescent="0.3">
      <c r="A9" t="s">
        <v>17</v>
      </c>
      <c r="B9" s="30" t="s">
        <v>5</v>
      </c>
      <c r="C9" s="42">
        <v>1</v>
      </c>
      <c r="D9" s="47">
        <v>1</v>
      </c>
    </row>
    <row r="10" spans="1:4" ht="15.75" thickBot="1" x14ac:dyDescent="0.3">
      <c r="B10" s="4" t="s">
        <v>6</v>
      </c>
      <c r="C10" s="5">
        <f>C6*C7*C8</f>
        <v>25000</v>
      </c>
      <c r="D10" s="6">
        <f>D6*D7*D8</f>
        <v>18000</v>
      </c>
    </row>
    <row r="11" spans="1:4" ht="15.75" thickBot="1" x14ac:dyDescent="0.3">
      <c r="D11" s="7"/>
    </row>
    <row r="12" spans="1:4" x14ac:dyDescent="0.25">
      <c r="A12" t="s">
        <v>18</v>
      </c>
      <c r="B12" s="28" t="s">
        <v>7</v>
      </c>
      <c r="C12" s="37">
        <v>200</v>
      </c>
      <c r="D12" s="45">
        <v>200</v>
      </c>
    </row>
    <row r="13" spans="1:4" x14ac:dyDescent="0.25">
      <c r="A13" t="s">
        <v>19</v>
      </c>
      <c r="B13" s="29" t="s">
        <v>3</v>
      </c>
      <c r="C13" s="35">
        <v>2.7</v>
      </c>
      <c r="D13" s="46">
        <v>2</v>
      </c>
    </row>
    <row r="14" spans="1:4" x14ac:dyDescent="0.25">
      <c r="A14" t="s">
        <v>20</v>
      </c>
      <c r="B14" s="29" t="s">
        <v>4</v>
      </c>
      <c r="C14" s="35">
        <v>50</v>
      </c>
      <c r="D14" s="46">
        <v>50</v>
      </c>
    </row>
    <row r="15" spans="1:4" ht="15.75" thickBot="1" x14ac:dyDescent="0.3">
      <c r="A15" t="s">
        <v>17</v>
      </c>
      <c r="B15" s="30" t="s">
        <v>5</v>
      </c>
      <c r="C15" s="42">
        <v>1</v>
      </c>
      <c r="D15" s="47">
        <v>1</v>
      </c>
    </row>
    <row r="16" spans="1:4" ht="15.75" thickBot="1" x14ac:dyDescent="0.3">
      <c r="B16" s="4" t="s">
        <v>8</v>
      </c>
      <c r="C16" s="5">
        <f>C12*C13*C14</f>
        <v>27000</v>
      </c>
      <c r="D16" s="6">
        <f>D12*D13*D14</f>
        <v>20000</v>
      </c>
    </row>
    <row r="17" spans="2:6" ht="15.75" thickBot="1" x14ac:dyDescent="0.3">
      <c r="D17" s="7"/>
      <c r="F17" s="44" t="s">
        <v>35</v>
      </c>
    </row>
    <row r="18" spans="2:6" ht="15.75" thickBot="1" x14ac:dyDescent="0.3">
      <c r="B18" s="8" t="s">
        <v>9</v>
      </c>
      <c r="C18" s="9">
        <f>C10+C16</f>
        <v>52000</v>
      </c>
      <c r="D18" s="10">
        <f>D10+D16</f>
        <v>38000</v>
      </c>
      <c r="F18" s="63">
        <f>((C18/D18)-1)*100</f>
        <v>36.842105263157897</v>
      </c>
    </row>
    <row r="19" spans="2:6" ht="15.75" thickBot="1" x14ac:dyDescent="0.3">
      <c r="D19" s="7"/>
    </row>
    <row r="20" spans="2:6" x14ac:dyDescent="0.25">
      <c r="B20" s="11" t="s">
        <v>10</v>
      </c>
      <c r="C20" s="12">
        <f>C6*C7*C9+C12*C13*C15</f>
        <v>1040</v>
      </c>
      <c r="D20" s="13">
        <f>D6*D7*D9+D12*D13*D15</f>
        <v>760</v>
      </c>
    </row>
    <row r="21" spans="2:6" ht="15.75" thickBot="1" x14ac:dyDescent="0.3">
      <c r="B21" s="14" t="s">
        <v>11</v>
      </c>
      <c r="C21" s="15">
        <f>C18/C20</f>
        <v>50</v>
      </c>
      <c r="D21" s="16">
        <f>D18/D20</f>
        <v>50</v>
      </c>
    </row>
  </sheetData>
  <mergeCells count="1">
    <mergeCell ref="B3:D4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57667-AE8D-4562-B27B-56DB87DA3C33}">
  <dimension ref="A2:I22"/>
  <sheetViews>
    <sheetView topLeftCell="B1" workbookViewId="0">
      <selection activeCell="H21" sqref="H21"/>
    </sheetView>
  </sheetViews>
  <sheetFormatPr baseColWidth="10" defaultRowHeight="15" x14ac:dyDescent="0.25"/>
  <cols>
    <col min="1" max="1" width="41" customWidth="1"/>
    <col min="2" max="2" width="30" customWidth="1"/>
    <col min="3" max="3" width="21.42578125" customWidth="1"/>
    <col min="4" max="5" width="26.5703125" customWidth="1"/>
    <col min="6" max="6" width="13.5703125" customWidth="1"/>
  </cols>
  <sheetData>
    <row r="2" spans="1:9" ht="15.75" thickBot="1" x14ac:dyDescent="0.3"/>
    <row r="3" spans="1:9" ht="19.5" thickBot="1" x14ac:dyDescent="0.3">
      <c r="A3" s="34" t="s">
        <v>31</v>
      </c>
      <c r="B3" s="50" t="s">
        <v>28</v>
      </c>
      <c r="C3" s="51"/>
      <c r="D3" s="52"/>
      <c r="E3" s="22"/>
      <c r="F3" s="56" t="s">
        <v>34</v>
      </c>
      <c r="G3" s="57"/>
      <c r="H3" s="57"/>
      <c r="I3" s="58"/>
    </row>
    <row r="4" spans="1:9" ht="19.5" thickBot="1" x14ac:dyDescent="0.3">
      <c r="B4" s="53"/>
      <c r="C4" s="54"/>
      <c r="D4" s="55"/>
      <c r="E4" s="23"/>
      <c r="F4" s="59" t="s">
        <v>21</v>
      </c>
      <c r="G4" s="61" t="s">
        <v>32</v>
      </c>
      <c r="H4" s="59" t="s">
        <v>30</v>
      </c>
      <c r="I4" s="59" t="s">
        <v>23</v>
      </c>
    </row>
    <row r="5" spans="1:9" ht="15.75" thickBot="1" x14ac:dyDescent="0.3">
      <c r="B5" s="1"/>
      <c r="C5" s="9" t="s">
        <v>29</v>
      </c>
      <c r="D5" s="2" t="s">
        <v>1</v>
      </c>
      <c r="E5" s="24"/>
      <c r="F5" s="60"/>
      <c r="G5" s="62"/>
      <c r="H5" s="60"/>
      <c r="I5" s="60"/>
    </row>
    <row r="6" spans="1:9" x14ac:dyDescent="0.25">
      <c r="B6" s="28" t="s">
        <v>2</v>
      </c>
      <c r="C6" s="37">
        <v>200</v>
      </c>
      <c r="D6" s="45">
        <v>200</v>
      </c>
      <c r="E6" s="25"/>
      <c r="F6" s="31" t="s">
        <v>24</v>
      </c>
      <c r="G6" s="36">
        <v>33</v>
      </c>
      <c r="H6" s="37">
        <v>1</v>
      </c>
      <c r="I6" s="38">
        <v>50</v>
      </c>
    </row>
    <row r="7" spans="1:9" x14ac:dyDescent="0.25">
      <c r="B7" s="29" t="s">
        <v>3</v>
      </c>
      <c r="C7" s="35">
        <v>2.4</v>
      </c>
      <c r="D7" s="46">
        <v>1.8</v>
      </c>
      <c r="E7" s="25"/>
      <c r="F7" s="32" t="s">
        <v>25</v>
      </c>
      <c r="G7" s="39">
        <v>33</v>
      </c>
      <c r="H7" s="35">
        <v>0.75</v>
      </c>
      <c r="I7" s="40">
        <v>50</v>
      </c>
    </row>
    <row r="8" spans="1:9" ht="15.75" thickBot="1" x14ac:dyDescent="0.3">
      <c r="B8" s="29" t="s">
        <v>4</v>
      </c>
      <c r="C8" s="3">
        <f>G6/100*I6+G7/100*I7+G8/100*I8</f>
        <v>44.55</v>
      </c>
      <c r="D8" s="46">
        <v>50</v>
      </c>
      <c r="E8" s="25"/>
      <c r="F8" s="33" t="s">
        <v>26</v>
      </c>
      <c r="G8" s="41">
        <v>33</v>
      </c>
      <c r="H8" s="42">
        <v>0.5</v>
      </c>
      <c r="I8" s="43">
        <v>35</v>
      </c>
    </row>
    <row r="9" spans="1:9" ht="15.75" thickBot="1" x14ac:dyDescent="0.3">
      <c r="B9" s="48" t="s">
        <v>5</v>
      </c>
      <c r="C9" s="15">
        <f>G6*H6/100+G7*H7/100+G8*H8/100</f>
        <v>0.74250000000000005</v>
      </c>
      <c r="D9" s="49">
        <v>1</v>
      </c>
      <c r="E9" s="25"/>
    </row>
    <row r="10" spans="1:9" ht="15.75" thickBot="1" x14ac:dyDescent="0.3">
      <c r="B10" s="4" t="s">
        <v>6</v>
      </c>
      <c r="C10" s="9">
        <f>C7*((C6*G6/100)*I6+(C6*G7/100)*I7+(C6*G8/100)*I8)</f>
        <v>21384</v>
      </c>
      <c r="D10" s="6">
        <f>D6*D7*D8</f>
        <v>18000</v>
      </c>
      <c r="E10" s="24"/>
      <c r="F10" s="56" t="s">
        <v>33</v>
      </c>
      <c r="G10" s="57"/>
      <c r="H10" s="57"/>
      <c r="I10" s="58"/>
    </row>
    <row r="11" spans="1:9" ht="15.75" thickBot="1" x14ac:dyDescent="0.3">
      <c r="D11" s="7"/>
      <c r="E11" s="26"/>
      <c r="F11" s="59" t="s">
        <v>21</v>
      </c>
      <c r="G11" s="59" t="s">
        <v>22</v>
      </c>
      <c r="H11" s="59" t="s">
        <v>30</v>
      </c>
      <c r="I11" s="59" t="s">
        <v>23</v>
      </c>
    </row>
    <row r="12" spans="1:9" ht="15.75" thickBot="1" x14ac:dyDescent="0.3">
      <c r="B12" s="28" t="s">
        <v>7</v>
      </c>
      <c r="C12" s="37">
        <v>200</v>
      </c>
      <c r="D12" s="45">
        <v>200</v>
      </c>
      <c r="E12" s="25"/>
      <c r="F12" s="60"/>
      <c r="G12" s="60"/>
      <c r="H12" s="60"/>
      <c r="I12" s="60"/>
    </row>
    <row r="13" spans="1:9" x14ac:dyDescent="0.25">
      <c r="B13" s="29" t="s">
        <v>3</v>
      </c>
      <c r="C13" s="35">
        <v>2.6</v>
      </c>
      <c r="D13" s="46">
        <v>2</v>
      </c>
      <c r="E13" s="25"/>
      <c r="F13" s="28" t="s">
        <v>24</v>
      </c>
      <c r="G13" s="37">
        <v>25</v>
      </c>
      <c r="H13" s="37">
        <v>1</v>
      </c>
      <c r="I13" s="38">
        <v>50</v>
      </c>
    </row>
    <row r="14" spans="1:9" x14ac:dyDescent="0.25">
      <c r="B14" s="29" t="s">
        <v>4</v>
      </c>
      <c r="C14" s="3">
        <f>G13/100*I13+G14/100*I14+G15/100*I15</f>
        <v>42.5</v>
      </c>
      <c r="D14" s="46">
        <v>50</v>
      </c>
      <c r="E14" s="25"/>
      <c r="F14" s="29" t="s">
        <v>25</v>
      </c>
      <c r="G14" s="35">
        <v>25</v>
      </c>
      <c r="H14" s="35">
        <v>0.75</v>
      </c>
      <c r="I14" s="40">
        <v>50</v>
      </c>
    </row>
    <row r="15" spans="1:9" ht="15.75" thickBot="1" x14ac:dyDescent="0.3">
      <c r="B15" s="48" t="s">
        <v>5</v>
      </c>
      <c r="C15" s="15">
        <f>G13*H13/100+G14*H14/100+G15*H15/100</f>
        <v>0.6875</v>
      </c>
      <c r="D15" s="49">
        <v>1</v>
      </c>
      <c r="E15" s="25"/>
      <c r="F15" s="30" t="s">
        <v>26</v>
      </c>
      <c r="G15" s="42">
        <v>50</v>
      </c>
      <c r="H15" s="42">
        <v>0.5</v>
      </c>
      <c r="I15" s="43">
        <v>35</v>
      </c>
    </row>
    <row r="16" spans="1:9" ht="15.75" thickBot="1" x14ac:dyDescent="0.3">
      <c r="B16" s="4" t="s">
        <v>8</v>
      </c>
      <c r="C16" s="9">
        <f>C13*((C12*G13/100)*I13+(C12*G14/100)*I14+(C12*G15/100)*I15)</f>
        <v>22100</v>
      </c>
      <c r="D16" s="6">
        <f>D12*D13*D14</f>
        <v>20000</v>
      </c>
      <c r="E16" s="24"/>
    </row>
    <row r="17" spans="2:6" ht="15.75" thickBot="1" x14ac:dyDescent="0.3">
      <c r="B17" s="19" t="s">
        <v>27</v>
      </c>
      <c r="C17" s="20">
        <f>C12*C13+C6*C7</f>
        <v>1000</v>
      </c>
      <c r="D17" s="21">
        <f>D12*D13+D6*D7</f>
        <v>760</v>
      </c>
      <c r="E17" s="27"/>
    </row>
    <row r="18" spans="2:6" ht="15.75" thickBot="1" x14ac:dyDescent="0.3">
      <c r="B18" s="8" t="s">
        <v>9</v>
      </c>
      <c r="C18" s="9">
        <f>C10+C16</f>
        <v>43484</v>
      </c>
      <c r="D18" s="10">
        <f>D10+D16</f>
        <v>38000</v>
      </c>
      <c r="E18" s="25"/>
      <c r="F18" s="44" t="s">
        <v>35</v>
      </c>
    </row>
    <row r="19" spans="2:6" ht="15.75" thickBot="1" x14ac:dyDescent="0.3">
      <c r="D19" s="7"/>
      <c r="E19" s="26"/>
      <c r="F19" s="63">
        <f>((C18/D18)-1)*100</f>
        <v>14.431578947368418</v>
      </c>
    </row>
    <row r="20" spans="2:6" x14ac:dyDescent="0.25">
      <c r="B20" s="11" t="s">
        <v>10</v>
      </c>
      <c r="C20" s="12">
        <f>C15*C13*C12+C6*C7*C9</f>
        <v>713.90000000000009</v>
      </c>
      <c r="D20" s="13">
        <f>D6*D7*D9+D12*D13*D15</f>
        <v>760</v>
      </c>
      <c r="E20" s="25"/>
    </row>
    <row r="21" spans="2:6" ht="15.75" thickBot="1" x14ac:dyDescent="0.3">
      <c r="B21" s="14" t="s">
        <v>11</v>
      </c>
      <c r="C21" s="15">
        <f>C18/C20</f>
        <v>60.910491665499364</v>
      </c>
      <c r="D21" s="16">
        <f>D18/D20</f>
        <v>50</v>
      </c>
      <c r="E21" s="25"/>
    </row>
    <row r="22" spans="2:6" x14ac:dyDescent="0.25">
      <c r="E22" s="26"/>
    </row>
  </sheetData>
  <mergeCells count="11">
    <mergeCell ref="F10:I10"/>
    <mergeCell ref="F11:F12"/>
    <mergeCell ref="G11:G12"/>
    <mergeCell ref="H11:H12"/>
    <mergeCell ref="I11:I12"/>
    <mergeCell ref="B3:D4"/>
    <mergeCell ref="F3:I3"/>
    <mergeCell ref="F4:F5"/>
    <mergeCell ref="G4:G5"/>
    <mergeCell ref="H4:H5"/>
    <mergeCell ref="I4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Simulation Simple</vt:lpstr>
      <vt:lpstr>Simulation détaillée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PC</dc:creator>
  <cp:lastModifiedBy>Pierre PC</cp:lastModifiedBy>
  <dcterms:created xsi:type="dcterms:W3CDTF">2020-09-19T09:14:17Z</dcterms:created>
  <dcterms:modified xsi:type="dcterms:W3CDTF">2020-10-03T16:14:11Z</dcterms:modified>
</cp:coreProperties>
</file>